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QUY\cong khai\Cong khai Q4\"/>
    </mc:Choice>
  </mc:AlternateContent>
  <bookViews>
    <workbookView xWindow="0" yWindow="0" windowWidth="20490" windowHeight="6765"/>
  </bookViews>
  <sheets>
    <sheet name="Sheet1" sheetId="1" r:id="rId1"/>
  </sheets>
  <definedNames>
    <definedName name="_xlnm.Print_Area" localSheetId="0">Sheet1!$A$1:$F$32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1" l="1"/>
  <c r="D8" i="1"/>
  <c r="C9" i="1" l="1"/>
  <c r="C8" i="1"/>
  <c r="G29" i="1" l="1"/>
  <c r="F11" i="1" l="1"/>
  <c r="F13" i="1"/>
  <c r="F14" i="1"/>
  <c r="F16" i="1"/>
  <c r="F17" i="1"/>
  <c r="F18" i="1"/>
  <c r="F19" i="1"/>
  <c r="F20" i="1"/>
  <c r="F21" i="1"/>
  <c r="F22" i="1"/>
  <c r="F23" i="1"/>
  <c r="F24" i="1"/>
  <c r="F25" i="1"/>
  <c r="F26" i="1"/>
  <c r="F27" i="1"/>
  <c r="F30" i="1"/>
  <c r="G10" i="1"/>
  <c r="G9" i="1" s="1"/>
  <c r="E28" i="1"/>
  <c r="E27" i="1"/>
  <c r="G8" i="1" l="1"/>
  <c r="E30" i="1" l="1"/>
  <c r="D29" i="1"/>
  <c r="C29" i="1"/>
  <c r="D9" i="1" l="1"/>
  <c r="F10" i="1"/>
  <c r="E29" i="1"/>
  <c r="F29" i="1"/>
  <c r="E11" i="1"/>
  <c r="E13" i="1"/>
  <c r="E14" i="1"/>
  <c r="E16" i="1"/>
  <c r="E17" i="1"/>
  <c r="E18" i="1"/>
  <c r="E19" i="1"/>
  <c r="E20" i="1"/>
  <c r="E21" i="1"/>
  <c r="E22" i="1"/>
  <c r="E23" i="1"/>
  <c r="E24" i="1"/>
  <c r="E25" i="1"/>
  <c r="E26" i="1"/>
  <c r="C10" i="1"/>
  <c r="E10" i="1" l="1"/>
  <c r="F8" i="1"/>
  <c r="F9" i="1"/>
  <c r="E9" i="1"/>
  <c r="E8" i="1" l="1"/>
  <c r="A17" i="1"/>
  <c r="A18" i="1" s="1"/>
  <c r="A19" i="1" s="1"/>
  <c r="A20" i="1" s="1"/>
  <c r="A21" i="1" s="1"/>
  <c r="A22" i="1" s="1"/>
  <c r="A23" i="1" s="1"/>
  <c r="A24" i="1" s="1"/>
  <c r="A25" i="1" s="1"/>
</calcChain>
</file>

<file path=xl/sharedStrings.xml><?xml version="1.0" encoding="utf-8"?>
<sst xmlns="http://schemas.openxmlformats.org/spreadsheetml/2006/main" count="43" uniqueCount="42">
  <si>
    <t>Đơn vị: Triệu đồng</t>
  </si>
  <si>
    <t>STT</t>
  </si>
  <si>
    <t>NỘI DUNG</t>
  </si>
  <si>
    <t>A</t>
  </si>
  <si>
    <t>B</t>
  </si>
  <si>
    <t>I</t>
  </si>
  <si>
    <t>III</t>
  </si>
  <si>
    <t>IV</t>
  </si>
  <si>
    <t>V</t>
  </si>
  <si>
    <t>TỔNG CHI NSĐP</t>
  </si>
  <si>
    <t>Chi thường xuyên</t>
  </si>
  <si>
    <t>Chi trả nợ lãi các khoản do chính quyền địa phương vay</t>
  </si>
  <si>
    <t>Chi bổ sung quỹ dự trữ tài chính</t>
  </si>
  <si>
    <t>Dự phòng ngân sách</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</si>
  <si>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</si>
  <si>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</si>
  <si>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</si>
  <si>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</si>
  <si>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</si>
  <si>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</si>
  <si>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</si>
  <si>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bảo đảm xã hội</t>
  </si>
  <si>
    <t>DỰ TOÁN NĂM</t>
  </si>
  <si>
    <t>SO SÁNH ƯỚC THỰC HIỆN VỚI (%)</t>
  </si>
  <si>
    <t>CÙNG KỲ NĂM TRƯỚC</t>
  </si>
  <si>
    <t>Biểu số 61/CK-NSNN</t>
  </si>
  <si>
    <t>CHI CÂN ĐỐI NSĐP</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</si>
  <si>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</si>
  <si>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</si>
  <si>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</si>
  <si>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</si>
  <si>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</si>
  <si>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</si>
  <si>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</si>
  <si>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TỪ NGUỒN BỔ SUNG CÓ MỤC TIÊU TỪ NSTW CHO NSĐP</t>
  </si>
  <si>
    <t>Chương trình mục tiêu quốc gia</t>
  </si>
  <si>
    <t>Cho các chương trình dự án quan trọng vốn đầu tư</t>
  </si>
  <si>
    <t>Cho các nhiệm vụ, chính sách kinh phí thường xuyên</t>
  </si>
  <si>
    <t>II</t>
  </si>
  <si>
    <t>UBND TỈNH KHÁNH HÒA</t>
  </si>
  <si>
    <t>ƯỚC THỰC HIỆN QUÝ IV
(12 THÁNG, NĂM 2022)</t>
  </si>
  <si>
    <t>ƯỚC THỰC HIỆN CHI NGÂN SÁCH ĐỊA PHƯƠNG QUÝ (12 THÁNG,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</si>
</sst>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quot;&quot;;_(@_)"/>
    <numFmt numFmtId="165" formatCode="#,##0.0"/>
  </numFmts>
  <fonts count="26">
    <font>
      <sz val="11"/>
      <color theme="1"/>
      <name val="Calibri"/>
      <family val="2"/>
      <scheme val="minor"/>
    </font>
    <font>
      <sz val="12"/>
      <name val=".VnArial Narrow"/>
    </font>
    <font>
      <sz val="12"/>
      <name val=".VnArial Narrow"/>
      <family val="2"/>
    </font>
    <font>
      <sz val="12"/>
      <name val="Times New Roman"/>
      <family val="1"/>
    </font>
    <font>
      <sz val="13"/>
      <name val="Times New Roman"/>
      <family val="1"/>
    </font>
    <font>
      <b/>
      <sz val="14"/>
      <name val="Times New Roman"/>
      <family val="1"/>
    </font>
    <font>
      <i/>
      <sz val="14"/>
      <name val="Times New Roman"/>
      <family val="1"/>
    </font>
    <font>
      <sz val="14"/>
      <name val="Times New Roman"/>
      <family val="1"/>
    </font>
    <font>
      <sz val="12"/>
      <name val=".VnTime"/>
      <family val="2"/>
    </font>
    <font>
      <sz val="10"/>
      <name val="Arial"/>
      <family val="2"/>
      <charset val="163"/>
    </font>
    <font>
      <sz val="13"/>
      <name val=".VnTime"/>
      <family val="2"/>
    </font>
    <font>
      <sz val="11"/>
      <name val="Times New Roman"/>
      <family val="1"/>
      <charset val="163"/>
    </font>
    <font>
      <sz val="14"/>
      <name val="Times New Roman"/>
      <family val="1"/>
      <charset val="163"/>
    </font>
    <font>
      <i/>
      <sz val="14"/>
      <name val="Times New Roman"/>
      <family val="1"/>
      <charset val="163"/>
    </font>
    <font>
      <sz val="11"/>
      <color theme="1"/>
      <name val="Calibri"/>
      <family val="2"/>
      <charset val="163"/>
      <scheme val="minor"/>
    </font>
    <font>
      <u/>
      <sz val="14"/>
      <name val="Times New Roman"/>
      <family val="1"/>
      <charset val="163"/>
    </font>
    <font>
      <b/>
      <i/>
      <sz val="14"/>
      <color theme="1"/>
      <name val="Times New Roman"/>
      <family val="1"/>
    </font>
    <font>
      <i/>
      <sz val="14"/>
      <color theme="1"/>
      <name val="Times New Roman"/>
      <family val="1"/>
    </font>
    <font>
      <b/>
      <u/>
      <sz val="14"/>
      <color theme="1"/>
      <name val="Times New Roman"/>
      <family val="1"/>
    </font>
    <font>
      <b/>
      <sz val="14"/>
      <color theme="1"/>
      <name val="Times New Roman"/>
      <family val="1"/>
    </font>
    <font>
      <sz val="14"/>
      <color theme="1"/>
      <name val="Times New Roman"/>
      <family val="1"/>
    </font>
    <font>
      <sz val="14"/>
      <color rgb="FF000000"/>
      <name val="Times New Roman"/>
      <family val="1"/>
    </font>
    <font>
      <b/>
      <sz val="14"/>
      <name val="Times New Roman"/>
      <family val="1"/>
      <charset val="163"/>
    </font>
    <font>
      <b/>
      <i/>
      <sz val="14"/>
      <name val="Times New Roman"/>
      <family val="1"/>
    </font>
    <font>
      <b/>
      <sz val="14"/>
      <name val="Times New Roman h"/>
    </font>
    <font>
      <i/>
      <u/>
      <sz val="14"/>
      <name val="Times New Roman"/>
      <family val="1"/>
      <charset val="163"/>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s>
  <cellStyleXfs count="12">
    <xf numFmtId="0" fontId="0" fillId="0" borderId="0"/>
    <xf numFmtId="43" fontId="11" fillId="0" borderId="0" applyFont="0" applyFill="0" applyBorder="0" applyAlignment="0" applyProtection="0"/>
    <xf numFmtId="44" fontId="11" fillId="0" borderId="0" applyFont="0" applyFill="0" applyBorder="0" applyAlignment="0" applyProtection="0"/>
    <xf numFmtId="164" fontId="10" fillId="0" borderId="0" applyFont="0" applyFill="0" applyBorder="0" applyAlignment="0" applyProtection="0"/>
    <xf numFmtId="0" fontId="8" fillId="0" borderId="0"/>
    <xf numFmtId="0" fontId="9" fillId="0" borderId="0"/>
    <xf numFmtId="0" fontId="2" fillId="0" borderId="0"/>
    <xf numFmtId="0" fontId="14" fillId="0" borderId="0"/>
    <xf numFmtId="0" fontId="8" fillId="0" borderId="0"/>
    <xf numFmtId="0" fontId="11" fillId="0" borderId="0"/>
    <xf numFmtId="0" fontId="1" fillId="0" borderId="0"/>
    <xf numFmtId="3" fontId="4" fillId="0" borderId="0"/>
  </cellStyleXfs>
  <cellXfs count="76">
    <xf numFmtId="0" fontId="0" fillId="0" borderId="0" xfId="0"/>
    <xf numFmtId="0" fontId="3" fillId="0" borderId="0" xfId="0" applyFont="1" applyFill="1" applyAlignment="1">
      <alignment horizontal="right"/>
    </xf>
    <xf numFmtId="0" fontId="3" fillId="0" borderId="0" xfId="0" applyFont="1" applyFill="1"/>
    <xf numFmtId="0" fontId="6" fillId="0" borderId="0" xfId="0" applyFont="1" applyFill="1" applyAlignment="1">
      <alignment horizontal="left"/>
    </xf>
    <xf numFmtId="0" fontId="7" fillId="0" borderId="0" xfId="0" applyFont="1" applyFill="1"/>
    <xf numFmtId="0" fontId="6" fillId="0" borderId="0" xfId="0" applyFont="1" applyFill="1"/>
    <xf numFmtId="0" fontId="5" fillId="0" borderId="0" xfId="0" applyFont="1" applyFill="1" applyAlignment="1">
      <alignment horizontal="centerContinuous"/>
    </xf>
    <xf numFmtId="0" fontId="4" fillId="0" borderId="0" xfId="0" applyFont="1" applyFill="1"/>
    <xf numFmtId="0" fontId="12" fillId="0" borderId="0" xfId="0" applyFont="1" applyFill="1"/>
    <xf numFmtId="0" fontId="13" fillId="0" borderId="0" xfId="0" applyFont="1" applyFill="1"/>
    <xf numFmtId="0" fontId="7" fillId="0" borderId="0" xfId="0" applyFont="1" applyFill="1" applyAlignment="1">
      <alignment horizontal="right"/>
    </xf>
    <xf numFmtId="3" fontId="5" fillId="0" borderId="3" xfId="0" applyNumberFormat="1" applyFont="1" applyFill="1" applyBorder="1" applyAlignment="1">
      <alignment horizontal="right"/>
    </xf>
    <xf numFmtId="3" fontId="7" fillId="0" borderId="3" xfId="0" applyNumberFormat="1" applyFont="1" applyFill="1" applyBorder="1" applyAlignment="1">
      <alignment horizontal="right"/>
    </xf>
    <xf numFmtId="3" fontId="6" fillId="0" borderId="3" xfId="0" applyNumberFormat="1" applyFont="1" applyFill="1" applyBorder="1" applyAlignment="1">
      <alignment horizontal="right"/>
    </xf>
    <xf numFmtId="3" fontId="15" fillId="0" borderId="4" xfId="0" applyNumberFormat="1" applyFont="1" applyFill="1" applyBorder="1" applyAlignment="1">
      <alignment horizontal="right"/>
    </xf>
    <xf numFmtId="3" fontId="5" fillId="0" borderId="2" xfId="0" applyNumberFormat="1" applyFont="1" applyFill="1" applyBorder="1" applyAlignment="1">
      <alignment horizontal="right"/>
    </xf>
    <xf numFmtId="165" fontId="16" fillId="2" borderId="3" xfId="0" applyNumberFormat="1" applyFont="1" applyFill="1" applyBorder="1" applyAlignment="1">
      <alignment horizontal="right" vertical="center"/>
    </xf>
    <xf numFmtId="165" fontId="16" fillId="2" borderId="2" xfId="0" applyNumberFormat="1" applyFont="1" applyFill="1" applyBorder="1" applyAlignment="1">
      <alignment horizontal="right" vertical="center"/>
    </xf>
    <xf numFmtId="165" fontId="17" fillId="2" borderId="3" xfId="0" applyNumberFormat="1" applyFont="1" applyFill="1" applyBorder="1" applyAlignment="1">
      <alignment horizontal="right" vertical="center"/>
    </xf>
    <xf numFmtId="3" fontId="12" fillId="0" borderId="3" xfId="0" applyNumberFormat="1" applyFont="1" applyFill="1" applyBorder="1" applyAlignment="1">
      <alignment horizontal="right"/>
    </xf>
    <xf numFmtId="3" fontId="18" fillId="2" borderId="2" xfId="0" applyNumberFormat="1" applyFont="1" applyFill="1" applyBorder="1" applyAlignment="1">
      <alignment horizontal="right"/>
    </xf>
    <xf numFmtId="3" fontId="19" fillId="2" borderId="3" xfId="0" applyNumberFormat="1" applyFont="1" applyFill="1" applyBorder="1" applyAlignment="1">
      <alignment horizontal="right"/>
    </xf>
    <xf numFmtId="3" fontId="20" fillId="2" borderId="3" xfId="0" applyNumberFormat="1" applyFont="1" applyFill="1" applyBorder="1" applyAlignment="1">
      <alignment horizontal="right"/>
    </xf>
    <xf numFmtId="3" fontId="21" fillId="2" borderId="3" xfId="0" applyNumberFormat="1" applyFont="1" applyFill="1" applyBorder="1" applyAlignment="1">
      <alignment horizontal="right" vertical="center" wrapText="1"/>
    </xf>
    <xf numFmtId="3" fontId="19" fillId="2" borderId="3" xfId="11" applyFont="1" applyFill="1" applyBorder="1" applyAlignment="1">
      <alignment vertical="center"/>
    </xf>
    <xf numFmtId="0" fontId="20" fillId="0" borderId="0" xfId="0" applyFont="1" applyFill="1"/>
    <xf numFmtId="3" fontId="20" fillId="2" borderId="3" xfId="11" applyFont="1" applyFill="1" applyBorder="1" applyAlignment="1">
      <alignment vertical="center"/>
    </xf>
    <xf numFmtId="3" fontId="7" fillId="2" borderId="3" xfId="11" applyFont="1" applyFill="1" applyBorder="1" applyAlignment="1">
      <alignment vertical="center" wrapText="1"/>
    </xf>
    <xf numFmtId="0" fontId="5" fillId="0" borderId="0" xfId="0" applyFont="1" applyFill="1" applyAlignment="1"/>
    <xf numFmtId="0" fontId="5" fillId="0" borderId="0" xfId="0" applyFont="1" applyFill="1" applyAlignment="1">
      <alignment horizontal="center"/>
    </xf>
    <xf numFmtId="0" fontId="5" fillId="0" borderId="1" xfId="6" applyNumberFormat="1" applyFont="1" applyFill="1" applyBorder="1" applyAlignment="1">
      <alignment horizontal="center" vertical="center" wrapText="1"/>
    </xf>
    <xf numFmtId="14" fontId="5" fillId="0" borderId="1" xfId="6" applyNumberFormat="1" applyFont="1" applyFill="1" applyBorder="1" applyAlignment="1">
      <alignment horizontal="center" vertical="center" wrapText="1"/>
    </xf>
    <xf numFmtId="0" fontId="5" fillId="0" borderId="2" xfId="0" applyFont="1" applyFill="1" applyBorder="1" applyAlignment="1">
      <alignment horizontal="center"/>
    </xf>
    <xf numFmtId="0" fontId="5" fillId="0" borderId="2" xfId="0" applyFont="1" applyFill="1" applyBorder="1"/>
    <xf numFmtId="0" fontId="5" fillId="0" borderId="3" xfId="0" applyFont="1" applyFill="1" applyBorder="1" applyAlignment="1">
      <alignment horizontal="center"/>
    </xf>
    <xf numFmtId="0" fontId="5" fillId="0" borderId="3" xfId="0" applyFont="1" applyFill="1" applyBorder="1"/>
    <xf numFmtId="3" fontId="7" fillId="0" borderId="7" xfId="0" applyNumberFormat="1" applyFont="1" applyFill="1" applyBorder="1" applyAlignment="1">
      <alignment horizontal="right"/>
    </xf>
    <xf numFmtId="3" fontId="5" fillId="0" borderId="3" xfId="0" applyNumberFormat="1" applyFont="1" applyFill="1" applyBorder="1"/>
    <xf numFmtId="0" fontId="7" fillId="0" borderId="3" xfId="0" applyFont="1" applyFill="1" applyBorder="1" applyAlignment="1">
      <alignment horizontal="center"/>
    </xf>
    <xf numFmtId="0" fontId="7" fillId="0" borderId="3" xfId="0" applyFont="1" applyFill="1" applyBorder="1"/>
    <xf numFmtId="3" fontId="6" fillId="0" borderId="3" xfId="0" applyNumberFormat="1" applyFont="1" applyFill="1" applyBorder="1"/>
    <xf numFmtId="0" fontId="7" fillId="0" borderId="3" xfId="0" applyFont="1" applyFill="1" applyBorder="1" applyAlignment="1">
      <alignment horizontal="center" vertical="center"/>
    </xf>
    <xf numFmtId="0" fontId="7" fillId="0" borderId="3" xfId="0" applyFont="1" applyFill="1" applyBorder="1" applyAlignment="1">
      <alignment horizontal="justify" wrapText="1"/>
    </xf>
    <xf numFmtId="0" fontId="7" fillId="0" borderId="3" xfId="0" applyFont="1" applyFill="1" applyBorder="1" applyAlignment="1">
      <alignment horizontal="left" wrapText="1"/>
    </xf>
    <xf numFmtId="3" fontId="23" fillId="0" borderId="3" xfId="0" applyNumberFormat="1" applyFont="1" applyFill="1" applyBorder="1"/>
    <xf numFmtId="3" fontId="7" fillId="0" borderId="10" xfId="0" applyNumberFormat="1" applyFont="1" applyFill="1" applyBorder="1" applyAlignment="1">
      <alignment horizontal="right"/>
    </xf>
    <xf numFmtId="0" fontId="12" fillId="0" borderId="3" xfId="0" applyFont="1" applyFill="1" applyBorder="1"/>
    <xf numFmtId="0" fontId="22" fillId="0" borderId="3" xfId="0" applyFont="1" applyFill="1" applyBorder="1" applyAlignment="1">
      <alignment horizontal="center"/>
    </xf>
    <xf numFmtId="0" fontId="22" fillId="0" borderId="3" xfId="0" applyFont="1" applyFill="1" applyBorder="1" applyAlignment="1">
      <alignment horizontal="left" wrapText="1"/>
    </xf>
    <xf numFmtId="0" fontId="5" fillId="0" borderId="3" xfId="0" applyFont="1" applyFill="1" applyBorder="1" applyAlignment="1">
      <alignment horizontal="center" vertical="center"/>
    </xf>
    <xf numFmtId="0" fontId="24" fillId="0" borderId="3" xfId="0" applyFont="1" applyFill="1" applyBorder="1" applyAlignment="1">
      <alignment wrapText="1"/>
    </xf>
    <xf numFmtId="0" fontId="12" fillId="0" borderId="3" xfId="0" applyFont="1" applyFill="1" applyBorder="1" applyAlignment="1">
      <alignment horizontal="center"/>
    </xf>
    <xf numFmtId="3" fontId="12" fillId="0" borderId="3" xfId="0" applyNumberFormat="1" applyFont="1" applyFill="1" applyBorder="1"/>
    <xf numFmtId="3" fontId="25" fillId="0" borderId="3" xfId="0" applyNumberFormat="1" applyFont="1" applyFill="1" applyBorder="1"/>
    <xf numFmtId="3" fontId="25" fillId="0" borderId="3" xfId="0" applyNumberFormat="1" applyFont="1" applyFill="1" applyBorder="1" applyAlignment="1">
      <alignment horizontal="right"/>
    </xf>
    <xf numFmtId="0" fontId="7" fillId="0" borderId="4" xfId="0" applyFont="1" applyFill="1" applyBorder="1" applyAlignment="1">
      <alignment horizontal="center"/>
    </xf>
    <xf numFmtId="0" fontId="7" fillId="0" borderId="4" xfId="0" applyFont="1" applyFill="1" applyBorder="1"/>
    <xf numFmtId="3" fontId="15" fillId="0" borderId="4" xfId="0" applyNumberFormat="1" applyFont="1" applyFill="1" applyBorder="1"/>
    <xf numFmtId="3" fontId="20" fillId="2" borderId="3" xfId="11" applyFont="1" applyFill="1" applyBorder="1" applyAlignment="1">
      <alignment horizontal="right" vertical="center"/>
    </xf>
    <xf numFmtId="3" fontId="7" fillId="2" borderId="3" xfId="11" applyFont="1" applyFill="1" applyBorder="1" applyAlignment="1">
      <alignment horizontal="right" vertical="center"/>
    </xf>
    <xf numFmtId="165" fontId="16" fillId="2" borderId="3" xfId="0" applyNumberFormat="1" applyFont="1" applyFill="1" applyBorder="1" applyAlignment="1">
      <alignment horizontal="right"/>
    </xf>
    <xf numFmtId="3" fontId="5" fillId="0" borderId="10" xfId="0" applyNumberFormat="1" applyFont="1" applyFill="1" applyBorder="1" applyAlignment="1">
      <alignment horizontal="right"/>
    </xf>
    <xf numFmtId="3" fontId="5" fillId="0" borderId="7" xfId="0" applyNumberFormat="1" applyFont="1" applyFill="1" applyBorder="1" applyAlignment="1">
      <alignment horizontal="right"/>
    </xf>
    <xf numFmtId="3" fontId="7" fillId="0" borderId="3" xfId="0" applyNumberFormat="1" applyFont="1" applyFill="1" applyBorder="1"/>
    <xf numFmtId="0" fontId="5" fillId="0" borderId="0" xfId="0" applyFont="1" applyFill="1" applyAlignment="1">
      <alignment horizontal="center"/>
    </xf>
    <xf numFmtId="0" fontId="5" fillId="0" borderId="0" xfId="0" applyFont="1" applyFill="1" applyAlignment="1">
      <alignment horizontal="center" wrapText="1"/>
    </xf>
    <xf numFmtId="0" fontId="6" fillId="0" borderId="0" xfId="0" applyNumberFormat="1" applyFont="1" applyFill="1" applyBorder="1" applyAlignment="1">
      <alignment horizontal="center" vertical="center" wrapText="1"/>
    </xf>
    <xf numFmtId="0" fontId="6" fillId="0" borderId="0" xfId="0" applyFont="1" applyFill="1" applyBorder="1" applyAlignment="1">
      <alignment horizontal="right"/>
    </xf>
    <xf numFmtId="0" fontId="22" fillId="0" borderId="5" xfId="0" applyFont="1" applyFill="1" applyBorder="1" applyAlignment="1">
      <alignment horizontal="center" vertical="center" wrapText="1"/>
    </xf>
    <xf numFmtId="0" fontId="22" fillId="0" borderId="5"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5" fillId="0" borderId="6" xfId="6" applyNumberFormat="1" applyFont="1" applyFill="1" applyBorder="1" applyAlignment="1">
      <alignment horizontal="center" vertical="center" wrapText="1"/>
    </xf>
    <xf numFmtId="0" fontId="5" fillId="0" borderId="1" xfId="6" applyNumberFormat="1" applyFont="1" applyFill="1" applyBorder="1" applyAlignment="1">
      <alignment horizontal="center" vertical="center" wrapText="1"/>
    </xf>
    <xf numFmtId="0" fontId="5" fillId="0" borderId="8" xfId="6" applyNumberFormat="1" applyFont="1" applyFill="1" applyBorder="1" applyAlignment="1">
      <alignment horizontal="center" vertical="center" wrapText="1"/>
    </xf>
    <xf numFmtId="0" fontId="5" fillId="0" borderId="9" xfId="6" applyNumberFormat="1" applyFont="1" applyFill="1" applyBorder="1" applyAlignment="1">
      <alignment horizontal="center" vertical="center" wrapText="1"/>
    </xf>
  </cellXfs>
  <cellStyles count="12">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Normal_bao cao dinh ky tuan 201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topLeftCell="A2" zoomScaleNormal="100" workbookViewId="0">
      <selection activeCell="D11" sqref="D11"/>
    </sheetView>
  </sheetViews>
  <sheetFormatPr defaultColWidth="12.85546875" defaultRowHeight="15.75"/>
  <cols>
    <col min="1" max="1" width="7.28515625" style="2" customWidth="1"/>
    <col min="2" max="2" width="72.85546875" style="2" customWidth="1"/>
    <col min="3" max="3" width="15.28515625" style="2" customWidth="1"/>
    <col min="4" max="4" width="27.7109375" style="2" customWidth="1"/>
    <col min="5" max="6" width="13.5703125" style="1" customWidth="1"/>
    <col min="7" max="7" width="16.5703125" style="2" hidden="1" customWidth="1"/>
    <col min="8" max="16384" width="12.85546875" style="2"/>
  </cols>
  <sheetData>
    <row r="1" spans="1:7" ht="21" customHeight="1">
      <c r="A1" s="28" t="s">
        <v>39</v>
      </c>
      <c r="B1" s="28"/>
      <c r="C1" s="10"/>
      <c r="D1" s="6"/>
      <c r="E1" s="64" t="s">
        <v>25</v>
      </c>
      <c r="F1" s="64"/>
    </row>
    <row r="2" spans="1:7" ht="18.75">
      <c r="A2" s="28"/>
      <c r="B2" s="28"/>
      <c r="C2" s="10"/>
      <c r="D2" s="6"/>
      <c r="E2" s="29"/>
      <c r="F2" s="29"/>
    </row>
    <row r="3" spans="1:7" ht="18.75">
      <c r="A3" s="65" t="s">
        <v>41</v>
      </c>
      <c r="B3" s="65"/>
      <c r="C3" s="65"/>
      <c r="D3" s="65"/>
      <c r="E3" s="65"/>
      <c r="F3" s="65"/>
    </row>
    <row r="4" spans="1:7" ht="18.75">
      <c r="A4" s="66"/>
      <c r="B4" s="66"/>
      <c r="C4" s="66"/>
      <c r="D4" s="66"/>
      <c r="E4" s="66"/>
      <c r="F4" s="66"/>
    </row>
    <row r="5" spans="1:7" ht="19.5" customHeight="1">
      <c r="A5" s="3"/>
      <c r="B5" s="3"/>
      <c r="C5" s="4"/>
      <c r="D5" s="67" t="s">
        <v>0</v>
      </c>
      <c r="E5" s="67"/>
      <c r="F5" s="67"/>
    </row>
    <row r="6" spans="1:7" s="7" customFormat="1" ht="37.5" customHeight="1">
      <c r="A6" s="68" t="s">
        <v>1</v>
      </c>
      <c r="B6" s="69" t="s">
        <v>2</v>
      </c>
      <c r="C6" s="70" t="s">
        <v>22</v>
      </c>
      <c r="D6" s="72" t="s">
        <v>40</v>
      </c>
      <c r="E6" s="74" t="s">
        <v>23</v>
      </c>
      <c r="F6" s="75"/>
    </row>
    <row r="7" spans="1:7" s="7" customFormat="1" ht="55.5" customHeight="1">
      <c r="A7" s="68"/>
      <c r="B7" s="68"/>
      <c r="C7" s="71"/>
      <c r="D7" s="73"/>
      <c r="E7" s="30" t="s">
        <v>22</v>
      </c>
      <c r="F7" s="31" t="s">
        <v>24</v>
      </c>
    </row>
    <row r="8" spans="1:7" s="4" customFormat="1" ht="20.100000000000001" customHeight="1">
      <c r="A8" s="32"/>
      <c r="B8" s="33" t="s">
        <v>9</v>
      </c>
      <c r="C8" s="15">
        <f>C9+C29</f>
        <v>10629756</v>
      </c>
      <c r="D8" s="15">
        <f>D9+D29</f>
        <v>11610690</v>
      </c>
      <c r="E8" s="17">
        <f>D8/C8*100</f>
        <v>109.22818924535991</v>
      </c>
      <c r="F8" s="15">
        <f>D8/G8 * 100</f>
        <v>103.71555648932717</v>
      </c>
      <c r="G8" s="20">
        <f>G9+G29</f>
        <v>11194743</v>
      </c>
    </row>
    <row r="9" spans="1:7" s="4" customFormat="1" ht="20.100000000000001" customHeight="1">
      <c r="A9" s="34" t="s">
        <v>3</v>
      </c>
      <c r="B9" s="35" t="s">
        <v>26</v>
      </c>
      <c r="C9" s="11">
        <f>C10+C14+C26+C27+C28-C29</f>
        <v>9958469</v>
      </c>
      <c r="D9" s="11">
        <f>D10+D14+D26+D27+D28</f>
        <v>11087959</v>
      </c>
      <c r="E9" s="16">
        <f>D9/C9*100</f>
        <v>111.34200447880092</v>
      </c>
      <c r="F9" s="62">
        <f t="shared" ref="F9:F30" si="0">D9/G9 * 100</f>
        <v>99.234589539769246</v>
      </c>
      <c r="G9" s="21">
        <f>G10+G14+G26+G27+G28</f>
        <v>11173482</v>
      </c>
    </row>
    <row r="10" spans="1:7" s="4" customFormat="1" ht="20.100000000000001" customHeight="1">
      <c r="A10" s="34" t="s">
        <v>5</v>
      </c>
      <c r="B10" s="35" t="s">
        <v>14</v>
      </c>
      <c r="C10" s="11">
        <f>C11+C12+C13</f>
        <v>3569227</v>
      </c>
      <c r="D10" s="37">
        <f>4761232-D29</f>
        <v>4238501</v>
      </c>
      <c r="E10" s="16">
        <f>D10/C10*100</f>
        <v>118.75123100884308</v>
      </c>
      <c r="F10" s="11">
        <f t="shared" si="0"/>
        <v>104.49288482142902</v>
      </c>
      <c r="G10" s="21">
        <f>SUM(G11:G13)</f>
        <v>4056258</v>
      </c>
    </row>
    <row r="11" spans="1:7" s="4" customFormat="1" ht="20.100000000000001" customHeight="1">
      <c r="A11" s="38">
        <v>1</v>
      </c>
      <c r="B11" s="39" t="s">
        <v>15</v>
      </c>
      <c r="C11" s="12">
        <v>3544239</v>
      </c>
      <c r="D11" s="63">
        <v>4737002</v>
      </c>
      <c r="E11" s="18">
        <f t="shared" ref="E11:E28" si="1">D11/C11*100</f>
        <v>133.6535713308273</v>
      </c>
      <c r="F11" s="36">
        <f t="shared" si="0"/>
        <v>116.95267430681436</v>
      </c>
      <c r="G11" s="27">
        <v>4050358</v>
      </c>
    </row>
    <row r="12" spans="1:7" s="5" customFormat="1" ht="75">
      <c r="A12" s="41">
        <v>2</v>
      </c>
      <c r="B12" s="42" t="s">
        <v>16</v>
      </c>
      <c r="C12" s="12"/>
      <c r="D12" s="63"/>
      <c r="E12" s="16"/>
      <c r="F12" s="12"/>
      <c r="G12" s="22"/>
    </row>
    <row r="13" spans="1:7" s="4" customFormat="1" ht="20.100000000000001" customHeight="1">
      <c r="A13" s="38">
        <v>3</v>
      </c>
      <c r="B13" s="43" t="s">
        <v>17</v>
      </c>
      <c r="C13" s="12">
        <v>24988</v>
      </c>
      <c r="D13" s="63">
        <v>24230</v>
      </c>
      <c r="E13" s="18">
        <f t="shared" si="1"/>
        <v>96.966543941091714</v>
      </c>
      <c r="F13" s="36">
        <f t="shared" si="0"/>
        <v>410.67796610169489</v>
      </c>
      <c r="G13" s="23">
        <v>5900</v>
      </c>
    </row>
    <row r="14" spans="1:7" s="4" customFormat="1" ht="20.100000000000001" customHeight="1">
      <c r="A14" s="34" t="s">
        <v>38</v>
      </c>
      <c r="B14" s="35" t="s">
        <v>10</v>
      </c>
      <c r="C14" s="11">
        <v>6855981</v>
      </c>
      <c r="D14" s="44">
        <v>6800846</v>
      </c>
      <c r="E14" s="16">
        <f t="shared" si="1"/>
        <v>99.195811657004299</v>
      </c>
      <c r="F14" s="61">
        <f>D14/G14 * 100</f>
        <v>95.610854868405212</v>
      </c>
      <c r="G14" s="24">
        <v>7113048</v>
      </c>
    </row>
    <row r="15" spans="1:7" s="4" customFormat="1" ht="20.100000000000001" customHeight="1">
      <c r="A15" s="34"/>
      <c r="B15" s="46" t="s">
        <v>18</v>
      </c>
      <c r="C15" s="13"/>
      <c r="D15" s="40"/>
      <c r="E15" s="16"/>
      <c r="F15" s="45"/>
      <c r="G15" s="25"/>
    </row>
    <row r="16" spans="1:7" s="4" customFormat="1" ht="20.100000000000001" customHeight="1">
      <c r="A16" s="38">
        <v>1</v>
      </c>
      <c r="B16" s="46" t="s">
        <v>19</v>
      </c>
      <c r="C16" s="12">
        <v>2715912</v>
      </c>
      <c r="D16" s="63">
        <v>2605941</v>
      </c>
      <c r="E16" s="18">
        <f t="shared" si="1"/>
        <v>95.950862914556879</v>
      </c>
      <c r="F16" s="45">
        <f t="shared" si="0"/>
        <v>104.44180283618418</v>
      </c>
      <c r="G16" s="22">
        <v>2495113</v>
      </c>
    </row>
    <row r="17" spans="1:7" s="4" customFormat="1" ht="20.100000000000001" customHeight="1">
      <c r="A17" s="38">
        <f>A16+1</f>
        <v>2</v>
      </c>
      <c r="B17" s="46" t="s">
        <v>20</v>
      </c>
      <c r="C17" s="12">
        <v>28383</v>
      </c>
      <c r="D17" s="63">
        <v>22833</v>
      </c>
      <c r="E17" s="18">
        <f t="shared" si="1"/>
        <v>80.446041644646442</v>
      </c>
      <c r="F17" s="12">
        <f t="shared" si="0"/>
        <v>108.60961803738762</v>
      </c>
      <c r="G17" s="26">
        <v>21023</v>
      </c>
    </row>
    <row r="18" spans="1:7" s="4" customFormat="1" ht="20.100000000000001" customHeight="1">
      <c r="A18" s="38">
        <f t="shared" ref="A18:A25" si="2">A17+1</f>
        <v>3</v>
      </c>
      <c r="B18" s="46" t="s">
        <v>27</v>
      </c>
      <c r="C18" s="12">
        <v>616799</v>
      </c>
      <c r="D18" s="63">
        <v>658783</v>
      </c>
      <c r="E18" s="18">
        <f t="shared" si="1"/>
        <v>106.80675552327419</v>
      </c>
      <c r="F18" s="36">
        <f t="shared" si="0"/>
        <v>68.830077890326663</v>
      </c>
      <c r="G18" s="26">
        <v>957115</v>
      </c>
    </row>
    <row r="19" spans="1:7" s="4" customFormat="1" ht="20.100000000000001" customHeight="1">
      <c r="A19" s="38">
        <f t="shared" si="2"/>
        <v>4</v>
      </c>
      <c r="B19" s="46" t="s">
        <v>28</v>
      </c>
      <c r="C19" s="12">
        <v>69684</v>
      </c>
      <c r="D19" s="63">
        <v>77190</v>
      </c>
      <c r="E19" s="18">
        <f t="shared" si="1"/>
        <v>110.77148269330119</v>
      </c>
      <c r="F19" s="45">
        <f t="shared" si="0"/>
        <v>129.82709903121636</v>
      </c>
      <c r="G19" s="26">
        <v>59456</v>
      </c>
    </row>
    <row r="20" spans="1:7" s="4" customFormat="1" ht="20.100000000000001" customHeight="1">
      <c r="A20" s="38">
        <f t="shared" si="2"/>
        <v>5</v>
      </c>
      <c r="B20" s="46" t="s">
        <v>29</v>
      </c>
      <c r="C20" s="12">
        <v>27635</v>
      </c>
      <c r="D20" s="63">
        <v>28414</v>
      </c>
      <c r="E20" s="18">
        <f t="shared" si="1"/>
        <v>102.81888908992221</v>
      </c>
      <c r="F20" s="45">
        <f t="shared" si="0"/>
        <v>132.99943830743305</v>
      </c>
      <c r="G20" s="26">
        <v>21364</v>
      </c>
    </row>
    <row r="21" spans="1:7" s="4" customFormat="1" ht="20.100000000000001" customHeight="1">
      <c r="A21" s="38">
        <f t="shared" si="2"/>
        <v>6</v>
      </c>
      <c r="B21" s="46" t="s">
        <v>30</v>
      </c>
      <c r="C21" s="12">
        <v>78891</v>
      </c>
      <c r="D21" s="63">
        <v>80403</v>
      </c>
      <c r="E21" s="18">
        <f t="shared" si="1"/>
        <v>101.91656842985893</v>
      </c>
      <c r="F21" s="12">
        <f t="shared" si="0"/>
        <v>143.50503319768686</v>
      </c>
      <c r="G21" s="26">
        <v>56028</v>
      </c>
    </row>
    <row r="22" spans="1:7" s="4" customFormat="1" ht="20.100000000000001" customHeight="1">
      <c r="A22" s="38">
        <f t="shared" si="2"/>
        <v>7</v>
      </c>
      <c r="B22" s="46" t="s">
        <v>31</v>
      </c>
      <c r="C22" s="12">
        <v>151149</v>
      </c>
      <c r="D22" s="63">
        <v>92614</v>
      </c>
      <c r="E22" s="18">
        <f t="shared" si="1"/>
        <v>61.273313088409452</v>
      </c>
      <c r="F22" s="12">
        <f t="shared" si="0"/>
        <v>116.10711330642127</v>
      </c>
      <c r="G22" s="26">
        <v>79766</v>
      </c>
    </row>
    <row r="23" spans="1:7" s="4" customFormat="1" ht="20.100000000000001" customHeight="1">
      <c r="A23" s="38">
        <f t="shared" si="2"/>
        <v>8</v>
      </c>
      <c r="B23" s="46" t="s">
        <v>32</v>
      </c>
      <c r="C23" s="12">
        <v>1048839</v>
      </c>
      <c r="D23" s="63">
        <v>877644</v>
      </c>
      <c r="E23" s="18">
        <f t="shared" si="1"/>
        <v>83.677666448330015</v>
      </c>
      <c r="F23" s="12">
        <f t="shared" si="0"/>
        <v>118.43824813026475</v>
      </c>
      <c r="G23" s="26">
        <v>741014</v>
      </c>
    </row>
    <row r="24" spans="1:7" s="4" customFormat="1" ht="20.100000000000001" customHeight="1">
      <c r="A24" s="38">
        <f t="shared" si="2"/>
        <v>9</v>
      </c>
      <c r="B24" s="46" t="s">
        <v>33</v>
      </c>
      <c r="C24" s="12">
        <v>1257656</v>
      </c>
      <c r="D24" s="63">
        <v>1231479</v>
      </c>
      <c r="E24" s="18">
        <f t="shared" si="1"/>
        <v>97.918588230803977</v>
      </c>
      <c r="F24" s="12">
        <f t="shared" si="0"/>
        <v>94.579935808966013</v>
      </c>
      <c r="G24" s="26">
        <v>1302051</v>
      </c>
    </row>
    <row r="25" spans="1:7" s="4" customFormat="1" ht="20.100000000000001" customHeight="1">
      <c r="A25" s="38">
        <f t="shared" si="2"/>
        <v>10</v>
      </c>
      <c r="B25" s="46" t="s">
        <v>21</v>
      </c>
      <c r="C25" s="12">
        <v>482112</v>
      </c>
      <c r="D25" s="63">
        <v>703886</v>
      </c>
      <c r="E25" s="18">
        <f t="shared" si="1"/>
        <v>146.00051440329219</v>
      </c>
      <c r="F25" s="12">
        <f t="shared" si="0"/>
        <v>75.966353542504876</v>
      </c>
      <c r="G25" s="26">
        <v>926576</v>
      </c>
    </row>
    <row r="26" spans="1:7" s="4" customFormat="1" ht="20.100000000000001" customHeight="1">
      <c r="A26" s="47" t="s">
        <v>6</v>
      </c>
      <c r="B26" s="48" t="s">
        <v>11</v>
      </c>
      <c r="C26" s="11">
        <v>10936</v>
      </c>
      <c r="D26" s="37">
        <v>4733</v>
      </c>
      <c r="E26" s="16">
        <f t="shared" si="1"/>
        <v>43.279078273591807</v>
      </c>
      <c r="F26" s="11">
        <f t="shared" si="0"/>
        <v>157.45176314038588</v>
      </c>
      <c r="G26" s="58">
        <v>3006</v>
      </c>
    </row>
    <row r="27" spans="1:7" s="4" customFormat="1" ht="20.100000000000001" customHeight="1">
      <c r="A27" s="34" t="s">
        <v>7</v>
      </c>
      <c r="B27" s="35" t="s">
        <v>12</v>
      </c>
      <c r="C27" s="11">
        <v>1170</v>
      </c>
      <c r="D27" s="37">
        <v>43879</v>
      </c>
      <c r="E27" s="16">
        <f t="shared" si="1"/>
        <v>3750.3418803418804</v>
      </c>
      <c r="F27" s="62">
        <f t="shared" si="0"/>
        <v>3750.3418803418804</v>
      </c>
      <c r="G27" s="59">
        <v>1170</v>
      </c>
    </row>
    <row r="28" spans="1:7" s="4" customFormat="1" ht="20.100000000000001" customHeight="1">
      <c r="A28" s="34" t="s">
        <v>8</v>
      </c>
      <c r="B28" s="35" t="s">
        <v>13</v>
      </c>
      <c r="C28" s="11">
        <v>192442</v>
      </c>
      <c r="D28" s="37">
        <v>0</v>
      </c>
      <c r="E28" s="16">
        <f t="shared" si="1"/>
        <v>0</v>
      </c>
      <c r="F28" s="45"/>
      <c r="G28" s="22"/>
    </row>
    <row r="29" spans="1:7" s="4" customFormat="1" ht="38.25">
      <c r="A29" s="49" t="s">
        <v>4</v>
      </c>
      <c r="B29" s="50" t="s">
        <v>34</v>
      </c>
      <c r="C29" s="11">
        <f>C30+C31+C32</f>
        <v>671287</v>
      </c>
      <c r="D29" s="11">
        <f>D30+D31+D32</f>
        <v>522731</v>
      </c>
      <c r="E29" s="60">
        <f t="shared" ref="E29" si="3">D29/C29*100</f>
        <v>77.869972157959268</v>
      </c>
      <c r="F29" s="61">
        <f t="shared" si="0"/>
        <v>2458.6378815671887</v>
      </c>
      <c r="G29" s="22">
        <f>SUM(G30:G32)</f>
        <v>21261</v>
      </c>
    </row>
    <row r="30" spans="1:7" s="8" customFormat="1" ht="20.100000000000001" customHeight="1">
      <c r="A30" s="51">
        <v>1</v>
      </c>
      <c r="B30" s="46" t="s">
        <v>35</v>
      </c>
      <c r="C30" s="19">
        <v>671287</v>
      </c>
      <c r="D30" s="52">
        <v>522731</v>
      </c>
      <c r="E30" s="18">
        <f>D30/C30*100</f>
        <v>77.869972157959268</v>
      </c>
      <c r="F30" s="12">
        <f t="shared" si="0"/>
        <v>2458.6378815671887</v>
      </c>
      <c r="G30" s="26">
        <v>21261</v>
      </c>
    </row>
    <row r="31" spans="1:7" s="9" customFormat="1" ht="20.100000000000001" customHeight="1">
      <c r="A31" s="51">
        <v>2</v>
      </c>
      <c r="B31" s="46" t="s">
        <v>36</v>
      </c>
      <c r="C31" s="12"/>
      <c r="D31" s="53"/>
      <c r="E31" s="54"/>
      <c r="F31" s="54"/>
      <c r="G31" s="27"/>
    </row>
    <row r="32" spans="1:7" s="8" customFormat="1" ht="20.100000000000001" customHeight="1">
      <c r="A32" s="55">
        <v>3</v>
      </c>
      <c r="B32" s="56" t="s">
        <v>37</v>
      </c>
      <c r="C32" s="14"/>
      <c r="D32" s="57"/>
      <c r="E32" s="14"/>
      <c r="F32" s="14"/>
    </row>
    <row r="33" spans="1:6" ht="19.5" customHeight="1">
      <c r="A33" s="5"/>
      <c r="B33" s="5"/>
      <c r="C33" s="4"/>
      <c r="D33" s="4"/>
      <c r="E33" s="10"/>
      <c r="F33" s="10"/>
    </row>
    <row r="34" spans="1:6" ht="18.75" customHeight="1">
      <c r="A34" s="5"/>
      <c r="B34" s="5"/>
      <c r="C34" s="4"/>
      <c r="D34" s="4"/>
    </row>
    <row r="35" spans="1:6" ht="18.75">
      <c r="A35" s="4"/>
      <c r="B35" s="4"/>
      <c r="C35" s="4"/>
      <c r="D35" s="4"/>
    </row>
    <row r="36" spans="1:6" ht="18.75">
      <c r="A36" s="4"/>
      <c r="B36" s="4"/>
      <c r="C36" s="4"/>
      <c r="D36" s="4"/>
    </row>
    <row r="37" spans="1:6" ht="18.75">
      <c r="A37" s="4"/>
      <c r="B37" s="4"/>
      <c r="C37" s="4"/>
      <c r="D37" s="4"/>
    </row>
    <row r="38" spans="1:6" ht="18.75">
      <c r="A38" s="4"/>
      <c r="B38" s="4"/>
      <c r="C38" s="4"/>
      <c r="D38" s="4"/>
    </row>
  </sheetData>
  <mergeCells count="9">
    <mergeCell ref="E1:F1"/>
    <mergeCell ref="A3:F3"/>
    <mergeCell ref="A4:F4"/>
    <mergeCell ref="D5:F5"/>
    <mergeCell ref="A6:A7"/>
    <mergeCell ref="B6:B7"/>
    <mergeCell ref="C6:C7"/>
    <mergeCell ref="D6:D7"/>
    <mergeCell ref="E6:F6"/>
  </mergeCells>
  <printOptions horizontalCentered="1"/>
  <pageMargins left="0.7" right="0.7" top="0.75" bottom="0.75" header="0.3" footer="0.3"/>
  <pageSetup paperSize="9" scale="5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773C08-F1C5-4CF0-A3E3-9CDC3EAC21D4}">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A656FA9-7FD3-4ABE-A3B6-0A5FB4C638E3}">
  <ds:schemaRefs>
    <ds:schemaRef ds:uri="http://schemas.microsoft.com/sharepoint/v3/contenttype/forms"/>
  </ds:schemaRefs>
</ds:datastoreItem>
</file>

<file path=customXml/itemProps3.xml><?xml version="1.0" encoding="utf-8"?>
<ds:datastoreItem xmlns:ds="http://schemas.openxmlformats.org/officeDocument/2006/customXml" ds:itemID="{28DBF9D0-092B-4A10-9B00-12ECCF29DC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pNgansach</cp:lastModifiedBy>
  <cp:lastPrinted>2023-01-11T10:43:25Z</cp:lastPrinted>
  <dcterms:created xsi:type="dcterms:W3CDTF">2018-08-22T07:49:45Z</dcterms:created>
  <dcterms:modified xsi:type="dcterms:W3CDTF">2023-01-11T10:47:43Z</dcterms:modified>
</cp:coreProperties>
</file>